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23\Desktop\Poste TSR\LICENCES\"/>
    </mc:Choice>
  </mc:AlternateContent>
  <xr:revisionPtr revIDLastSave="0" documentId="8_{F884E271-DE7B-47C1-899E-1829A2DB9212}" xr6:coauthVersionLast="47" xr6:coauthVersionMax="47" xr10:uidLastSave="{00000000-0000-0000-0000-000000000000}"/>
  <bookViews>
    <workbookView xWindow="-120" yWindow="-120" windowWidth="29040" windowHeight="15720" xr2:uid="{405E936A-6C3A-4382-8E20-B7B2E90BB11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E50" i="1"/>
  <c r="F50" i="1" s="1"/>
  <c r="E49" i="1"/>
  <c r="E51" i="1" s="1"/>
  <c r="F51" i="1" s="1"/>
  <c r="D42" i="1"/>
  <c r="C36" i="1"/>
  <c r="D36" i="1" s="1"/>
  <c r="G36" i="1" s="1"/>
  <c r="D35" i="1"/>
  <c r="C31" i="1"/>
  <c r="D31" i="1" s="1"/>
  <c r="D30" i="1"/>
  <c r="F22" i="1"/>
  <c r="C17" i="1"/>
  <c r="E16" i="1"/>
  <c r="F16" i="1" s="1"/>
  <c r="E15" i="1"/>
  <c r="E17" i="1" s="1"/>
  <c r="F17" i="1" s="1"/>
  <c r="E9" i="1"/>
  <c r="E8" i="1"/>
  <c r="G32" i="1" l="1"/>
  <c r="H32" i="1" s="1"/>
  <c r="G31" i="1"/>
  <c r="H31" i="1" s="1"/>
  <c r="F15" i="1"/>
  <c r="F49" i="1"/>
</calcChain>
</file>

<file path=xl/sharedStrings.xml><?xml version="1.0" encoding="utf-8"?>
<sst xmlns="http://schemas.openxmlformats.org/spreadsheetml/2006/main" count="57" uniqueCount="36">
  <si>
    <t>Structuration de mon club - Ligue Occitanie Aviron</t>
  </si>
  <si>
    <t>Calculer mon coût à la séance à partir de ma cotisation "part club"</t>
  </si>
  <si>
    <t>Part cotisation club</t>
  </si>
  <si>
    <t>Nombre de semaine de pratiques</t>
  </si>
  <si>
    <t>Nombre de séances possibles par semaine</t>
  </si>
  <si>
    <t>Prix de revient à la séance</t>
  </si>
  <si>
    <t>Exemple</t>
  </si>
  <si>
    <t>Simulation</t>
  </si>
  <si>
    <t>Calculer ma cotisation "part club" à partir de la tarification séance</t>
  </si>
  <si>
    <t>Nombres de séances possibles par semaine</t>
  </si>
  <si>
    <t>Avec licence fédérale</t>
  </si>
  <si>
    <t>Ma séance est elle rentable ?</t>
  </si>
  <si>
    <t>Prix de séance</t>
  </si>
  <si>
    <t>Durée de séance (en heure)</t>
  </si>
  <si>
    <t>Nombre d'adhérents</t>
  </si>
  <si>
    <t>Frais engagés</t>
  </si>
  <si>
    <t>Différentiel</t>
  </si>
  <si>
    <t>Exemple 1</t>
  </si>
  <si>
    <t>Combien faire facturer les cotisations pour avoir un salarié ?</t>
  </si>
  <si>
    <t>Coût employé</t>
  </si>
  <si>
    <t>Mois</t>
  </si>
  <si>
    <t>Année</t>
  </si>
  <si>
    <t>Subvention pour fonctionnement</t>
  </si>
  <si>
    <t>Nombre adhérents</t>
  </si>
  <si>
    <t>Cotisation par club</t>
  </si>
  <si>
    <t>Salaire (1500euros net)</t>
  </si>
  <si>
    <t>Salaire chargé</t>
  </si>
  <si>
    <t>Objectif</t>
  </si>
  <si>
    <t>Subvention pour adhérents</t>
  </si>
  <si>
    <t>Part Adhérents</t>
  </si>
  <si>
    <t>Combien me rapporte mes cotisations clubs</t>
  </si>
  <si>
    <t>Combien dois-je faire payer mes adhérents pour avoir un budget suffisant ?</t>
  </si>
  <si>
    <t>Budget total</t>
  </si>
  <si>
    <t>Subvention disponible</t>
  </si>
  <si>
    <t>Budget Matériel</t>
  </si>
  <si>
    <t>Budget Encadrement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</si>
</sst>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5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0" fontId="0" fillId="5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4" fontId="0" fillId="7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6" xfId="0" applyNumberFormat="1" applyBorder="1"/>
    <xf numFmtId="0" fontId="0" fillId="5" borderId="7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/>
    </xf>
    <xf numFmtId="44" fontId="0" fillId="8" borderId="0" xfId="0" applyNumberForma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E65C-09F4-4E54-B4EE-68DE7A01C7E2}">
  <dimension ref="A1:H51"/>
  <sheetViews>
    <sheetView tabSelected="1" workbookViewId="0">
      <selection activeCell="A2" sqref="A2"/>
    </sheetView>
  </sheetViews>
  <sheetFormatPr baseColWidth="10" defaultRowHeight="15" x14ac:dyDescent="0.25"/>
  <cols>
    <col min="1" max="1" width="41.140625" style="1" customWidth="1"/>
    <col min="2" max="2" width="24.28515625" bestFit="1" customWidth="1"/>
    <col min="3" max="3" width="31" bestFit="1" customWidth="1"/>
    <col min="4" max="4" width="40" bestFit="1" customWidth="1"/>
    <col min="5" max="5" width="31" bestFit="1" customWidth="1"/>
    <col min="6" max="6" width="20.140625" bestFit="1" customWidth="1"/>
    <col min="7" max="7" width="17.5703125" bestFit="1" customWidth="1"/>
    <col min="8" max="8" width="20.140625" bestFit="1" customWidth="1"/>
  </cols>
  <sheetData>
    <row r="1" spans="1:7" x14ac:dyDescent="0.25">
      <c r="B1" s="1"/>
      <c r="C1" s="1"/>
      <c r="D1" s="1"/>
      <c r="E1" s="1"/>
      <c r="F1" s="1"/>
      <c r="G1" s="1"/>
    </row>
    <row r="2" spans="1:7" ht="15.75" x14ac:dyDescent="0.25">
      <c r="A2" s="41" t="s">
        <v>0</v>
      </c>
      <c r="B2" s="2"/>
      <c r="C2" s="1"/>
      <c r="D2" s="1"/>
      <c r="E2" s="1"/>
      <c r="F2" s="1"/>
      <c r="G2" s="1"/>
    </row>
    <row r="3" spans="1:7" x14ac:dyDescent="0.25">
      <c r="B3" s="1"/>
      <c r="C3" s="1"/>
      <c r="D3" s="1"/>
      <c r="E3" s="1"/>
      <c r="F3" s="1"/>
      <c r="G3" s="1"/>
    </row>
    <row r="4" spans="1:7" x14ac:dyDescent="0.25">
      <c r="B4" s="1"/>
      <c r="C4" s="1"/>
      <c r="D4" s="1"/>
      <c r="E4" s="1"/>
      <c r="F4" s="1"/>
      <c r="G4" s="1"/>
    </row>
    <row r="5" spans="1:7" x14ac:dyDescent="0.25">
      <c r="A5" s="37" t="s">
        <v>1</v>
      </c>
      <c r="B5" s="3"/>
      <c r="C5" s="3"/>
      <c r="D5" s="3"/>
      <c r="E5" s="3"/>
      <c r="F5" s="3"/>
      <c r="G5" s="1"/>
    </row>
    <row r="6" spans="1:7" x14ac:dyDescent="0.25">
      <c r="B6" s="1"/>
      <c r="C6" s="1"/>
      <c r="D6" s="1"/>
      <c r="E6" s="1"/>
      <c r="F6" s="1"/>
      <c r="G6" s="1"/>
    </row>
    <row r="7" spans="1:7" x14ac:dyDescent="0.25">
      <c r="A7" s="4"/>
      <c r="B7" s="4" t="s">
        <v>2</v>
      </c>
      <c r="C7" s="4" t="s">
        <v>3</v>
      </c>
      <c r="D7" s="4" t="s">
        <v>4</v>
      </c>
      <c r="E7" s="4" t="s">
        <v>5</v>
      </c>
      <c r="F7" s="1"/>
      <c r="G7" s="1"/>
    </row>
    <row r="8" spans="1:7" x14ac:dyDescent="0.25">
      <c r="A8" s="4" t="s">
        <v>6</v>
      </c>
      <c r="B8" s="5">
        <v>152</v>
      </c>
      <c r="C8" s="6">
        <v>42</v>
      </c>
      <c r="D8" s="6">
        <v>2</v>
      </c>
      <c r="E8" s="5">
        <f>(B8/C8)/D8</f>
        <v>1.8095238095238095</v>
      </c>
      <c r="F8" s="1"/>
      <c r="G8" s="1"/>
    </row>
    <row r="9" spans="1:7" x14ac:dyDescent="0.25">
      <c r="A9" s="4" t="s">
        <v>7</v>
      </c>
      <c r="B9" s="5"/>
      <c r="C9" s="6"/>
      <c r="D9" s="6"/>
      <c r="E9" s="5" t="e">
        <f>(B9/C9)/D9</f>
        <v>#DIV/0!</v>
      </c>
      <c r="F9" s="1"/>
      <c r="G9" s="1"/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s="38" t="s">
        <v>8</v>
      </c>
      <c r="B12" s="7"/>
      <c r="C12" s="7"/>
      <c r="D12" s="7"/>
      <c r="E12" s="7"/>
      <c r="F12" s="7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8"/>
      <c r="B14" s="8" t="s">
        <v>5</v>
      </c>
      <c r="C14" s="8" t="s">
        <v>3</v>
      </c>
      <c r="D14" s="8" t="s">
        <v>9</v>
      </c>
      <c r="E14" s="8" t="s">
        <v>2</v>
      </c>
      <c r="F14" s="8" t="s">
        <v>10</v>
      </c>
      <c r="G14" s="1"/>
    </row>
    <row r="15" spans="1:7" x14ac:dyDescent="0.25">
      <c r="A15" s="8" t="s">
        <v>6</v>
      </c>
      <c r="B15" s="5">
        <v>1.3</v>
      </c>
      <c r="C15" s="6">
        <v>42</v>
      </c>
      <c r="D15" s="6">
        <v>2</v>
      </c>
      <c r="E15" s="5">
        <f>B15*C15*D15</f>
        <v>109.2</v>
      </c>
      <c r="F15" s="5">
        <f>E15+48</f>
        <v>157.19999999999999</v>
      </c>
      <c r="G15" s="1"/>
    </row>
    <row r="16" spans="1:7" x14ac:dyDescent="0.25">
      <c r="A16" s="8"/>
      <c r="B16" s="5">
        <v>2.5</v>
      </c>
      <c r="C16" s="6">
        <v>42</v>
      </c>
      <c r="D16" s="6">
        <v>1</v>
      </c>
      <c r="E16" s="5">
        <f>B16*C16*D16</f>
        <v>105</v>
      </c>
      <c r="F16" s="5">
        <f>E16+48</f>
        <v>153</v>
      </c>
      <c r="G16" s="1"/>
    </row>
    <row r="17" spans="1:8" x14ac:dyDescent="0.25">
      <c r="B17" s="1"/>
      <c r="C17" s="6">
        <f>AVERAGE(C15:C16)</f>
        <v>42</v>
      </c>
      <c r="D17" s="6">
        <v>3</v>
      </c>
      <c r="E17" s="5">
        <f>SUM(E15:E16)</f>
        <v>214.2</v>
      </c>
      <c r="F17" s="5">
        <f>E17+48</f>
        <v>262.2</v>
      </c>
      <c r="G17" s="1"/>
    </row>
    <row r="18" spans="1:8" x14ac:dyDescent="0.25">
      <c r="B18" s="1"/>
      <c r="C18" s="1"/>
      <c r="D18" s="1"/>
      <c r="E18" s="1"/>
      <c r="F18" s="1"/>
      <c r="G18" s="1"/>
    </row>
    <row r="19" spans="1:8" x14ac:dyDescent="0.25">
      <c r="A19" s="35" t="s">
        <v>11</v>
      </c>
      <c r="B19" s="35"/>
      <c r="C19" s="35"/>
      <c r="D19" s="35"/>
      <c r="E19" s="35"/>
      <c r="F19" s="35"/>
      <c r="G19" s="1"/>
    </row>
    <row r="20" spans="1:8" x14ac:dyDescent="0.25">
      <c r="B20" s="1"/>
      <c r="C20" s="1"/>
      <c r="D20" s="1"/>
      <c r="E20" s="1"/>
      <c r="F20" s="1"/>
      <c r="G20" s="1"/>
    </row>
    <row r="21" spans="1:8" x14ac:dyDescent="0.25">
      <c r="A21" s="9"/>
      <c r="B21" s="9" t="s">
        <v>12</v>
      </c>
      <c r="C21" s="9" t="s">
        <v>13</v>
      </c>
      <c r="D21" s="9" t="s">
        <v>14</v>
      </c>
      <c r="E21" s="9" t="s">
        <v>15</v>
      </c>
      <c r="F21" s="9" t="s">
        <v>16</v>
      </c>
      <c r="G21" s="1"/>
    </row>
    <row r="22" spans="1:8" x14ac:dyDescent="0.25">
      <c r="A22" s="9" t="s">
        <v>17</v>
      </c>
      <c r="B22" s="5">
        <v>1.4</v>
      </c>
      <c r="C22" s="6">
        <v>2</v>
      </c>
      <c r="D22" s="6">
        <v>17</v>
      </c>
      <c r="E22" s="5">
        <v>20</v>
      </c>
      <c r="F22" s="5">
        <f>(B22*D22)-(E22*C22)</f>
        <v>-16.200000000000003</v>
      </c>
      <c r="G22" s="1"/>
    </row>
    <row r="23" spans="1:8" x14ac:dyDescent="0.25">
      <c r="A23" s="9"/>
      <c r="B23" s="5"/>
      <c r="C23" s="6"/>
      <c r="D23" s="6"/>
      <c r="E23" s="5"/>
      <c r="F23" s="5"/>
      <c r="G23" s="1"/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A26" s="39" t="s">
        <v>18</v>
      </c>
      <c r="B26" s="10"/>
      <c r="C26" s="10"/>
      <c r="D26" s="10"/>
      <c r="E26" s="10"/>
      <c r="F26" s="10"/>
      <c r="G26" s="10"/>
    </row>
    <row r="27" spans="1:8" x14ac:dyDescent="0.25">
      <c r="B27" s="1"/>
      <c r="C27" s="1"/>
      <c r="D27" s="1"/>
      <c r="E27" s="1"/>
      <c r="F27" s="1"/>
      <c r="G27" s="1"/>
    </row>
    <row r="28" spans="1:8" x14ac:dyDescent="0.25">
      <c r="A28" s="12"/>
      <c r="B28" s="11" t="s">
        <v>19</v>
      </c>
      <c r="C28" s="11"/>
      <c r="D28" s="11"/>
      <c r="E28" s="1"/>
      <c r="F28" s="1"/>
      <c r="G28" s="1"/>
    </row>
    <row r="29" spans="1:8" x14ac:dyDescent="0.25">
      <c r="A29" s="12"/>
      <c r="B29" s="12"/>
      <c r="C29" s="12" t="s">
        <v>20</v>
      </c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10</v>
      </c>
    </row>
    <row r="30" spans="1:8" x14ac:dyDescent="0.25">
      <c r="A30" s="13" t="s">
        <v>6</v>
      </c>
      <c r="B30" s="6" t="s">
        <v>25</v>
      </c>
      <c r="C30" s="14">
        <v>1500</v>
      </c>
      <c r="D30" s="14">
        <f>C30*12</f>
        <v>18000</v>
      </c>
      <c r="E30" s="15"/>
      <c r="F30" s="16"/>
      <c r="G30" s="16"/>
      <c r="H30" s="17"/>
    </row>
    <row r="31" spans="1:8" ht="15.75" thickBot="1" x14ac:dyDescent="0.3">
      <c r="A31" s="18"/>
      <c r="B31" s="19" t="s">
        <v>26</v>
      </c>
      <c r="C31" s="20">
        <f>C30*1.46</f>
        <v>2190</v>
      </c>
      <c r="D31" s="20">
        <f>C31*12</f>
        <v>26280</v>
      </c>
      <c r="E31" s="20">
        <v>2000</v>
      </c>
      <c r="F31" s="19">
        <v>40</v>
      </c>
      <c r="G31" s="20">
        <f>(D31-E31)/F31</f>
        <v>607</v>
      </c>
      <c r="H31" s="21">
        <f>G31+48</f>
        <v>655</v>
      </c>
    </row>
    <row r="32" spans="1:8" ht="15.75" thickBot="1" x14ac:dyDescent="0.3">
      <c r="A32" s="22" t="s">
        <v>27</v>
      </c>
      <c r="B32" s="23"/>
      <c r="C32" s="24"/>
      <c r="D32" s="24"/>
      <c r="E32" s="24"/>
      <c r="F32" s="25">
        <v>100</v>
      </c>
      <c r="G32" s="26">
        <f>(D31-E31)/F32</f>
        <v>242.8</v>
      </c>
      <c r="H32" s="27">
        <f>G32+48</f>
        <v>290.8</v>
      </c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A34" s="12"/>
      <c r="B34" s="12"/>
      <c r="C34" s="12" t="s">
        <v>20</v>
      </c>
      <c r="D34" s="12" t="s">
        <v>21</v>
      </c>
      <c r="E34" s="12" t="s">
        <v>28</v>
      </c>
      <c r="F34" s="12" t="s">
        <v>23</v>
      </c>
      <c r="G34" s="12" t="s">
        <v>29</v>
      </c>
    </row>
    <row r="35" spans="1:7" x14ac:dyDescent="0.25">
      <c r="A35" s="13" t="s">
        <v>7</v>
      </c>
      <c r="B35" s="6" t="s">
        <v>25</v>
      </c>
      <c r="C35" s="14">
        <v>1500</v>
      </c>
      <c r="D35" s="14">
        <f>C35*12</f>
        <v>18000</v>
      </c>
      <c r="E35" s="14"/>
      <c r="F35" s="6"/>
      <c r="G35" s="6"/>
    </row>
    <row r="36" spans="1:7" x14ac:dyDescent="0.25">
      <c r="A36" s="28"/>
      <c r="B36" s="6" t="s">
        <v>26</v>
      </c>
      <c r="C36" s="14">
        <f>C35*1.46</f>
        <v>2190</v>
      </c>
      <c r="D36" s="14">
        <f>C36*12</f>
        <v>26280</v>
      </c>
      <c r="E36" s="14"/>
      <c r="F36" s="6"/>
      <c r="G36" s="14" t="e">
        <f>(D36-E36)/F36</f>
        <v>#DIV/0!</v>
      </c>
    </row>
    <row r="37" spans="1:7" x14ac:dyDescent="0.25">
      <c r="B37" s="1"/>
      <c r="C37" s="29"/>
      <c r="D37" s="29"/>
      <c r="E37" s="29"/>
      <c r="F37" s="1"/>
      <c r="G37" s="29"/>
    </row>
    <row r="38" spans="1:7" x14ac:dyDescent="0.25">
      <c r="B38" s="1"/>
      <c r="C38" s="29"/>
      <c r="D38" s="29"/>
      <c r="E38" s="29"/>
      <c r="F38" s="1"/>
      <c r="G38" s="29"/>
    </row>
    <row r="39" spans="1:7" x14ac:dyDescent="0.25">
      <c r="A39" s="40" t="s">
        <v>30</v>
      </c>
      <c r="B39" s="30"/>
      <c r="C39" s="31"/>
      <c r="D39" s="31"/>
      <c r="E39" s="29"/>
      <c r="F39" s="1"/>
      <c r="G39" s="29"/>
    </row>
    <row r="40" spans="1:7" x14ac:dyDescent="0.25">
      <c r="B40" s="1"/>
      <c r="C40" s="29"/>
      <c r="D40" s="29"/>
      <c r="E40" s="29"/>
      <c r="F40" s="1"/>
      <c r="G40" s="29"/>
    </row>
    <row r="41" spans="1:7" x14ac:dyDescent="0.25">
      <c r="A41" s="32"/>
      <c r="B41" s="32" t="s">
        <v>2</v>
      </c>
      <c r="C41" s="32" t="s">
        <v>14</v>
      </c>
      <c r="D41" s="32" t="s">
        <v>14</v>
      </c>
      <c r="E41" s="29"/>
      <c r="F41" s="1"/>
      <c r="G41" s="29"/>
    </row>
    <row r="42" spans="1:7" x14ac:dyDescent="0.25">
      <c r="A42" s="32" t="s">
        <v>6</v>
      </c>
      <c r="B42" s="5">
        <v>152</v>
      </c>
      <c r="C42" s="6">
        <v>70</v>
      </c>
      <c r="D42" s="5">
        <f>B42*C42</f>
        <v>10640</v>
      </c>
      <c r="E42" s="29"/>
      <c r="F42" s="1"/>
      <c r="G42" s="29"/>
    </row>
    <row r="43" spans="1:7" x14ac:dyDescent="0.25">
      <c r="A43" s="32" t="s">
        <v>7</v>
      </c>
      <c r="B43" s="5">
        <v>2</v>
      </c>
      <c r="C43" s="6">
        <v>2</v>
      </c>
      <c r="D43" s="6">
        <v>15</v>
      </c>
      <c r="E43" s="29"/>
      <c r="F43" s="1"/>
      <c r="G43" s="29"/>
    </row>
    <row r="44" spans="1:7" x14ac:dyDescent="0.25">
      <c r="B44" s="33"/>
      <c r="C44" s="1"/>
      <c r="D44" s="1"/>
      <c r="E44" s="29"/>
      <c r="F44" s="1"/>
      <c r="G44" s="29"/>
    </row>
    <row r="45" spans="1:7" x14ac:dyDescent="0.25">
      <c r="B45" s="33"/>
      <c r="C45" s="1"/>
      <c r="D45" s="1"/>
      <c r="E45" s="29"/>
      <c r="F45" s="1"/>
      <c r="G45" s="29"/>
    </row>
    <row r="46" spans="1:7" x14ac:dyDescent="0.25">
      <c r="A46" s="36" t="s">
        <v>31</v>
      </c>
      <c r="B46" s="36"/>
      <c r="C46" s="36"/>
      <c r="D46" s="36"/>
      <c r="E46" s="36"/>
      <c r="F46" s="36"/>
      <c r="G46" s="29"/>
    </row>
    <row r="47" spans="1:7" x14ac:dyDescent="0.25">
      <c r="B47" s="1"/>
      <c r="C47" s="29"/>
      <c r="D47" s="29"/>
      <c r="E47" s="29"/>
      <c r="F47" s="1"/>
      <c r="G47" s="29"/>
    </row>
    <row r="48" spans="1:7" x14ac:dyDescent="0.25">
      <c r="A48" s="32"/>
      <c r="B48" s="32" t="s">
        <v>32</v>
      </c>
      <c r="C48" s="32" t="s">
        <v>14</v>
      </c>
      <c r="D48" s="32" t="s">
        <v>33</v>
      </c>
      <c r="E48" s="32" t="s">
        <v>24</v>
      </c>
      <c r="F48" s="32" t="s">
        <v>10</v>
      </c>
      <c r="G48" s="29"/>
    </row>
    <row r="49" spans="1:7" x14ac:dyDescent="0.25">
      <c r="A49" s="32" t="s">
        <v>34</v>
      </c>
      <c r="B49" s="5">
        <v>10000</v>
      </c>
      <c r="C49" s="6">
        <v>100</v>
      </c>
      <c r="D49" s="5">
        <v>0</v>
      </c>
      <c r="E49" s="5">
        <f>(B49-D49)/C49</f>
        <v>100</v>
      </c>
      <c r="F49" s="34">
        <f>E49+48</f>
        <v>148</v>
      </c>
      <c r="G49" s="29"/>
    </row>
    <row r="50" spans="1:7" x14ac:dyDescent="0.25">
      <c r="A50" s="32" t="s">
        <v>35</v>
      </c>
      <c r="B50" s="5">
        <v>26000</v>
      </c>
      <c r="C50" s="6">
        <v>100</v>
      </c>
      <c r="D50" s="5">
        <v>5000</v>
      </c>
      <c r="E50" s="5">
        <f>(B50-D50)/C50</f>
        <v>210</v>
      </c>
      <c r="F50" s="34">
        <f>E50+48</f>
        <v>258</v>
      </c>
      <c r="G50" s="29"/>
    </row>
    <row r="51" spans="1:7" x14ac:dyDescent="0.25">
      <c r="A51" s="32" t="s">
        <v>32</v>
      </c>
      <c r="B51" s="5">
        <f>SUM(B49:B50)</f>
        <v>36000</v>
      </c>
      <c r="C51" s="6">
        <v>100</v>
      </c>
      <c r="D51" s="5">
        <v>5000</v>
      </c>
      <c r="E51" s="5">
        <f>SUM(E49:E50)</f>
        <v>310</v>
      </c>
      <c r="F51" s="5">
        <f>E51+48</f>
        <v>358</v>
      </c>
      <c r="G51" s="29"/>
    </row>
  </sheetData>
  <mergeCells count="3">
    <mergeCell ref="B28:D28"/>
    <mergeCell ref="A30:A31"/>
    <mergeCell ref="A35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Depoorter Clément</dc:creator>
  <cp:lastModifiedBy>Depoorter Clément</cp:lastModifiedBy>
  <dcterms:created xsi:type="dcterms:W3CDTF">2023-07-07T16:02:11Z</dcterms:created>
  <dcterms:modified xsi:type="dcterms:W3CDTF">2023-07-07T16:05:51Z</dcterms:modified>
</cp:coreProperties>
</file>